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 квартиры" sheetId="1" r:id="rId1"/>
  </sheets>
  <definedNames/>
  <calcPr fullCalcOnLoad="1"/>
</workbook>
</file>

<file path=xl/sharedStrings.xml><?xml version="1.0" encoding="utf-8"?>
<sst xmlns="http://schemas.openxmlformats.org/spreadsheetml/2006/main" count="142" uniqueCount="68">
  <si>
    <t>Демонтажные работы</t>
  </si>
  <si>
    <t>м²</t>
  </si>
  <si>
    <t>Наименование</t>
  </si>
  <si>
    <t>КОЛ-ВО</t>
  </si>
  <si>
    <t>ЕД.ИЗМ.</t>
  </si>
  <si>
    <t>Цена</t>
  </si>
  <si>
    <t>Стоимость</t>
  </si>
  <si>
    <t>Потолки</t>
  </si>
  <si>
    <t>Наименование работ</t>
  </si>
  <si>
    <t>Ед. изм.</t>
  </si>
  <si>
    <t>м/п</t>
  </si>
  <si>
    <t>Грунтование потолка</t>
  </si>
  <si>
    <t>Шпатлевание потолка за 2 раза по выровненной поверхности</t>
  </si>
  <si>
    <t>Шлифовка потолка</t>
  </si>
  <si>
    <t>Окраска потолка водоэм. краской на 2 раза</t>
  </si>
  <si>
    <t>Устройство звукоизоляции в перегородке из ГК</t>
  </si>
  <si>
    <t>Грунтование стен 1 слой</t>
  </si>
  <si>
    <t>Штукатурка откосов дверных, оконных  до 50 см</t>
  </si>
  <si>
    <t>Шпатлевание стен в 2 слоя</t>
  </si>
  <si>
    <t>Оклейка стен обоями бумажными без подгонки рисунка</t>
  </si>
  <si>
    <t>Укладка стандартной плитки от 300х200 мм</t>
  </si>
  <si>
    <t>Стены</t>
  </si>
  <si>
    <t>Полы</t>
  </si>
  <si>
    <t>Настил паркетной доски</t>
  </si>
  <si>
    <t>Сантехника</t>
  </si>
  <si>
    <t>точка</t>
  </si>
  <si>
    <t>шт.</t>
  </si>
  <si>
    <t>Разводка труб канализации</t>
  </si>
  <si>
    <t>Установка раковины с тумбой</t>
  </si>
  <si>
    <t>Установка смесителя</t>
  </si>
  <si>
    <t>Электрика</t>
  </si>
  <si>
    <t>Заделка штробы</t>
  </si>
  <si>
    <t>Установка розетки, выключателя наружней/ внутренней установки</t>
  </si>
  <si>
    <t>Установка распаечной, соединительной коробки</t>
  </si>
  <si>
    <t>Установка светильников точечных R63-R80</t>
  </si>
  <si>
    <t>Установка вентилятора с подключением</t>
  </si>
  <si>
    <t>Плотницкие работы</t>
  </si>
  <si>
    <t>Окна</t>
  </si>
  <si>
    <t>Монтаж подоконников из пластика (до 60 см)</t>
  </si>
  <si>
    <t>Шпатлевание откосов с перфорированным уголком</t>
  </si>
  <si>
    <t>Итого:</t>
  </si>
  <si>
    <t>Затирка швов</t>
  </si>
  <si>
    <t>Ограждение труб</t>
  </si>
  <si>
    <t xml:space="preserve">                            Расчет стоимости работ</t>
  </si>
  <si>
    <r>
      <t>ООО "</t>
    </r>
    <r>
      <rPr>
        <b/>
        <sz val="22"/>
        <color indexed="21"/>
        <rFont val="Arial"/>
        <family val="2"/>
      </rPr>
      <t>Радуга</t>
    </r>
    <r>
      <rPr>
        <b/>
        <sz val="18"/>
        <color indexed="21"/>
        <rFont val="Arial"/>
        <family val="2"/>
      </rPr>
      <t>"  т. 904-40-28</t>
    </r>
  </si>
  <si>
    <t>Погрузка, вывоз строительного мусора</t>
  </si>
  <si>
    <r>
      <t>м</t>
    </r>
    <r>
      <rPr>
        <vertAlign val="superscript"/>
        <sz val="10"/>
        <rFont val="Arial"/>
        <family val="2"/>
      </rPr>
      <t>3</t>
    </r>
  </si>
  <si>
    <t>Шлифовка стен</t>
  </si>
  <si>
    <t>Грунтование пола 1 слой</t>
  </si>
  <si>
    <t>Устройство теплых полов</t>
  </si>
  <si>
    <t>Установка и подключение датчика для теплого пола</t>
  </si>
  <si>
    <t>На все работы выполненые компанией гарантия 12 месяцев</t>
  </si>
  <si>
    <t>Настил подложки</t>
  </si>
  <si>
    <t>Разводка водопроводных труб ХВС и ГВС</t>
  </si>
  <si>
    <t>Установка фильтра тонкой очистки "Аквафор"</t>
  </si>
  <si>
    <t>Установка стиральной машины</t>
  </si>
  <si>
    <t>Установка ванны пластиковой</t>
  </si>
  <si>
    <t>Инсталяция для настенного унитаза</t>
  </si>
  <si>
    <t>Покраска оконных откосов (до 50 см)</t>
  </si>
  <si>
    <t>Штробление гнезда в поверхности под электроточку</t>
  </si>
  <si>
    <t>Штробление  поверхности под электропроводку глубиной 10/20 мм</t>
  </si>
  <si>
    <t>Укладка силового провода, ТВ кабеля, телефонного кабеля</t>
  </si>
  <si>
    <t>Выравнивание потолка штукатурной смесью до 20 мм </t>
  </si>
  <si>
    <t>Монтаж перегородок из ГК с каркасом из профиля</t>
  </si>
  <si>
    <t>Выравнивание поверхности пола до 20 мм</t>
  </si>
  <si>
    <t>Укладка напольной плитки</t>
  </si>
  <si>
    <t>Установка унитаза</t>
  </si>
  <si>
    <t>Выравнивание стен штукатурной смесью (по плоскости)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</si>
</sst>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b/>
      <sz val="18"/>
      <color indexed="21"/>
      <name val="Arial"/>
      <family val="2"/>
    </font>
    <font>
      <b/>
      <sz val="22"/>
      <color indexed="21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sz val="11.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8" tint="-0.4999699890613556"/>
      <name val="Arial"/>
      <family val="2"/>
    </font>
    <font>
      <b/>
      <sz val="22"/>
      <color theme="8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6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390525</xdr:colOff>
      <xdr:row>0</xdr:row>
      <xdr:rowOff>0</xdr:rowOff>
    </xdr:from>
    <xdr:to>
      <xdr:col>0</xdr:col>
      <xdr:colOff>1524000</xdr:colOff>
      <xdr:row>3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13347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workbookViewId="0" topLeftCell="A1">
      <selection activeCell="G58" sqref="G58"/>
    </sheetView>
  </sheetViews>
  <sheetFormatPr defaultColWidth="9.140625" defaultRowHeight="12.75"/>
  <cols>
    <col min="1" max="1" width="36.57421875" style="0" customWidth="1"/>
    <col min="2" max="2" width="12.57421875" style="5" customWidth="1"/>
    <col min="5" max="5" width="18.140625" style="0" customWidth="1"/>
  </cols>
  <sheetData>
    <row r="1" spans="1:5" ht="46.5" customHeight="1">
      <c r="A1" s="1"/>
      <c r="B1" s="4" t="s">
        <v>44</v>
      </c>
      <c r="C1" s="2"/>
      <c r="D1" s="2"/>
      <c r="E1" s="2"/>
    </row>
    <row r="2" spans="1:5" ht="35.25" customHeight="1">
      <c r="A2" s="29" t="s">
        <v>43</v>
      </c>
      <c r="B2" s="29"/>
      <c r="C2" s="29"/>
      <c r="D2" s="29"/>
      <c r="E2" s="29"/>
    </row>
    <row r="3" spans="1:5" ht="6.75" customHeight="1">
      <c r="A3" s="30"/>
      <c r="B3" s="30"/>
      <c r="C3" s="30"/>
      <c r="D3" s="30"/>
      <c r="E3" s="30"/>
    </row>
    <row r="4" spans="1:5" ht="24" customHeight="1">
      <c r="A4" s="28" t="s">
        <v>0</v>
      </c>
      <c r="B4" s="28"/>
      <c r="C4" s="28"/>
      <c r="D4" s="28"/>
      <c r="E4" s="28"/>
    </row>
    <row r="5" spans="1:5" ht="6.75" customHeight="1" thickBot="1">
      <c r="A5" s="22"/>
      <c r="B5" s="23"/>
      <c r="C5" s="7"/>
      <c r="D5" s="7"/>
      <c r="E5" s="7"/>
    </row>
    <row r="6" spans="1:5" ht="24" customHeight="1" thickBot="1">
      <c r="A6" s="8" t="s">
        <v>2</v>
      </c>
      <c r="B6" s="9" t="s">
        <v>3</v>
      </c>
      <c r="C6" s="10" t="s">
        <v>4</v>
      </c>
      <c r="D6" s="9" t="s">
        <v>5</v>
      </c>
      <c r="E6" s="11" t="s">
        <v>6</v>
      </c>
    </row>
    <row r="7" spans="1:5" ht="15" thickBot="1">
      <c r="A7" s="12" t="s">
        <v>45</v>
      </c>
      <c r="B7" s="13">
        <v>4</v>
      </c>
      <c r="C7" s="9" t="s">
        <v>46</v>
      </c>
      <c r="D7" s="13">
        <v>500</v>
      </c>
      <c r="E7" s="9">
        <f>B7*D7</f>
        <v>2000</v>
      </c>
    </row>
    <row r="8" spans="1:5" ht="21" customHeight="1" thickBot="1">
      <c r="A8" s="7"/>
      <c r="B8" s="14"/>
      <c r="C8" s="7"/>
      <c r="D8" s="7"/>
      <c r="E8" s="15">
        <f>SUM(E7:E7)</f>
        <v>2000</v>
      </c>
    </row>
    <row r="9" spans="1:5" ht="15" customHeight="1">
      <c r="A9" s="7"/>
      <c r="B9" s="14"/>
      <c r="C9" s="7"/>
      <c r="D9" s="7"/>
      <c r="E9" s="6"/>
    </row>
    <row r="10" spans="1:5" ht="24.75" customHeight="1">
      <c r="A10" s="28" t="s">
        <v>7</v>
      </c>
      <c r="B10" s="28"/>
      <c r="C10" s="28"/>
      <c r="D10" s="28"/>
      <c r="E10" s="28"/>
    </row>
    <row r="11" spans="1:5" ht="1.5" customHeight="1" thickBot="1">
      <c r="A11" s="7"/>
      <c r="B11" s="14"/>
      <c r="C11" s="7"/>
      <c r="D11" s="7"/>
      <c r="E11" s="7"/>
    </row>
    <row r="12" spans="1:5" ht="18" customHeight="1" thickBot="1">
      <c r="A12" s="13" t="s">
        <v>8</v>
      </c>
      <c r="B12" s="9" t="s">
        <v>3</v>
      </c>
      <c r="C12" s="16" t="s">
        <v>9</v>
      </c>
      <c r="D12" s="16" t="s">
        <v>5</v>
      </c>
      <c r="E12" s="9" t="s">
        <v>6</v>
      </c>
    </row>
    <row r="13" spans="1:5" ht="13.5" thickBot="1">
      <c r="A13" s="17" t="s">
        <v>11</v>
      </c>
      <c r="B13" s="9">
        <f>18.3+5.6+18.4+16.1+20.8+2.1</f>
        <v>81.3</v>
      </c>
      <c r="C13" s="18" t="s">
        <v>1</v>
      </c>
      <c r="D13" s="18">
        <v>40</v>
      </c>
      <c r="E13" s="9">
        <f>B13*D13</f>
        <v>3252</v>
      </c>
    </row>
    <row r="14" spans="1:5" ht="26.25" thickBot="1">
      <c r="A14" s="17" t="s">
        <v>62</v>
      </c>
      <c r="B14" s="9">
        <f>18.3+5.6+18.4+16.1+20.8+2.1</f>
        <v>81.3</v>
      </c>
      <c r="C14" s="18" t="s">
        <v>1</v>
      </c>
      <c r="D14" s="18">
        <v>250</v>
      </c>
      <c r="E14" s="9">
        <f>B14*D14</f>
        <v>20325</v>
      </c>
    </row>
    <row r="15" spans="1:5" ht="26.25" thickBot="1">
      <c r="A15" s="17" t="s">
        <v>12</v>
      </c>
      <c r="B15" s="9">
        <f>18.3+5.6+18.4+16.1+20.8+2.1</f>
        <v>81.3</v>
      </c>
      <c r="C15" s="18" t="s">
        <v>1</v>
      </c>
      <c r="D15" s="18">
        <v>150</v>
      </c>
      <c r="E15" s="9">
        <f>B15*D15</f>
        <v>12195</v>
      </c>
    </row>
    <row r="16" spans="1:5" ht="13.5" thickBot="1">
      <c r="A16" s="17" t="s">
        <v>13</v>
      </c>
      <c r="B16" s="9">
        <f>18.3+5.6+18.4+16.1+20.8+2.1</f>
        <v>81.3</v>
      </c>
      <c r="C16" s="18" t="s">
        <v>1</v>
      </c>
      <c r="D16" s="18">
        <v>50</v>
      </c>
      <c r="E16" s="9">
        <f>B16*D16</f>
        <v>4065</v>
      </c>
    </row>
    <row r="17" spans="1:5" ht="26.25" thickBot="1">
      <c r="A17" s="17" t="s">
        <v>14</v>
      </c>
      <c r="B17" s="9">
        <f>18.3+5.6+18.4+16.1+20.8+2.1</f>
        <v>81.3</v>
      </c>
      <c r="C17" s="18" t="s">
        <v>1</v>
      </c>
      <c r="D17" s="18">
        <v>120</v>
      </c>
      <c r="E17" s="9">
        <f>B17*D17</f>
        <v>9756</v>
      </c>
    </row>
    <row r="18" spans="1:5" ht="21.75" customHeight="1" thickBot="1">
      <c r="A18" s="7"/>
      <c r="B18" s="14"/>
      <c r="C18" s="7"/>
      <c r="D18" s="7"/>
      <c r="E18" s="9">
        <f>SUM(E13:E17)</f>
        <v>49593</v>
      </c>
    </row>
    <row r="19" spans="1:5" ht="13.5" customHeight="1">
      <c r="A19" s="7"/>
      <c r="B19" s="14"/>
      <c r="C19" s="7"/>
      <c r="D19" s="7"/>
      <c r="E19" s="6"/>
    </row>
    <row r="20" spans="1:5" ht="18">
      <c r="A20" s="28" t="s">
        <v>21</v>
      </c>
      <c r="B20" s="28"/>
      <c r="C20" s="28"/>
      <c r="D20" s="28"/>
      <c r="E20" s="28"/>
    </row>
    <row r="21" spans="1:5" ht="13.5" thickBot="1">
      <c r="A21" s="7"/>
      <c r="B21" s="14"/>
      <c r="C21" s="7"/>
      <c r="D21" s="7"/>
      <c r="E21" s="7"/>
    </row>
    <row r="22" spans="1:5" ht="22.5" customHeight="1" thickBot="1">
      <c r="A22" s="13" t="s">
        <v>8</v>
      </c>
      <c r="B22" s="9" t="s">
        <v>3</v>
      </c>
      <c r="C22" s="16" t="s">
        <v>9</v>
      </c>
      <c r="D22" s="16" t="s">
        <v>5</v>
      </c>
      <c r="E22" s="9" t="s">
        <v>6</v>
      </c>
    </row>
    <row r="23" spans="1:5" ht="26.25" thickBot="1">
      <c r="A23" s="17" t="s">
        <v>63</v>
      </c>
      <c r="B23" s="9">
        <v>10.84</v>
      </c>
      <c r="C23" s="18" t="s">
        <v>1</v>
      </c>
      <c r="D23" s="18">
        <v>500</v>
      </c>
      <c r="E23" s="9">
        <f aca="true" t="shared" si="0" ref="E23:E32">B23*D23</f>
        <v>5420</v>
      </c>
    </row>
    <row r="24" spans="1:5" ht="26.25" thickBot="1">
      <c r="A24" s="17" t="s">
        <v>15</v>
      </c>
      <c r="B24" s="9">
        <v>10.84</v>
      </c>
      <c r="C24" s="18" t="s">
        <v>1</v>
      </c>
      <c r="D24" s="18">
        <v>50</v>
      </c>
      <c r="E24" s="9">
        <f t="shared" si="0"/>
        <v>542</v>
      </c>
    </row>
    <row r="25" spans="1:5" ht="13.5" thickBot="1">
      <c r="A25" s="17" t="s">
        <v>16</v>
      </c>
      <c r="B25" s="9">
        <f>44.19+25.85+44.3+39.46+49.59+60.69+16.05</f>
        <v>280.13</v>
      </c>
      <c r="C25" s="18" t="s">
        <v>1</v>
      </c>
      <c r="D25" s="18">
        <v>40</v>
      </c>
      <c r="E25" s="9">
        <f t="shared" si="0"/>
        <v>11205.2</v>
      </c>
    </row>
    <row r="26" spans="1:5" ht="26.25" thickBot="1">
      <c r="A26" s="17" t="s">
        <v>67</v>
      </c>
      <c r="B26" s="9">
        <v>238.23</v>
      </c>
      <c r="C26" s="18" t="s">
        <v>1</v>
      </c>
      <c r="D26" s="18">
        <v>250</v>
      </c>
      <c r="E26" s="9">
        <f t="shared" si="0"/>
        <v>59557.5</v>
      </c>
    </row>
    <row r="27" spans="1:5" ht="26.25" thickBot="1">
      <c r="A27" s="17" t="s">
        <v>17</v>
      </c>
      <c r="B27" s="9">
        <f>1.77+1.77+1.76+1.77+1.77+1.6+1.15+1.76+1.76+1.76+1.76+0.8+1.76+1.76+1.76+5</f>
        <v>29.710000000000008</v>
      </c>
      <c r="C27" s="18" t="s">
        <v>10</v>
      </c>
      <c r="D27" s="18">
        <v>250</v>
      </c>
      <c r="E27" s="9">
        <f t="shared" si="0"/>
        <v>7427.500000000002</v>
      </c>
    </row>
    <row r="28" spans="1:5" ht="13.5" thickBot="1">
      <c r="A28" s="17" t="s">
        <v>18</v>
      </c>
      <c r="B28" s="9">
        <f>44.19+44.3+39.46+49.59+60.69</f>
        <v>238.23</v>
      </c>
      <c r="C28" s="18" t="s">
        <v>1</v>
      </c>
      <c r="D28" s="18">
        <v>150</v>
      </c>
      <c r="E28" s="9">
        <f t="shared" si="0"/>
        <v>35734.5</v>
      </c>
    </row>
    <row r="29" spans="1:5" ht="13.5" thickBot="1">
      <c r="A29" s="17" t="s">
        <v>47</v>
      </c>
      <c r="B29" s="9">
        <f>44.19+44.3+39.46+49.59+60.69</f>
        <v>238.23</v>
      </c>
      <c r="C29" s="18" t="s">
        <v>1</v>
      </c>
      <c r="D29" s="18">
        <v>50</v>
      </c>
      <c r="E29" s="9">
        <f t="shared" si="0"/>
        <v>11911.5</v>
      </c>
    </row>
    <row r="30" spans="1:5" ht="26.25" thickBot="1">
      <c r="A30" s="17" t="s">
        <v>19</v>
      </c>
      <c r="B30" s="9">
        <f>44.19+44.3+39.46+49.59+60.69</f>
        <v>238.23</v>
      </c>
      <c r="C30" s="18" t="s">
        <v>1</v>
      </c>
      <c r="D30" s="18">
        <v>150</v>
      </c>
      <c r="E30" s="9">
        <f t="shared" si="0"/>
        <v>35734.5</v>
      </c>
    </row>
    <row r="31" spans="1:5" ht="26.25" thickBot="1">
      <c r="A31" s="17" t="s">
        <v>20</v>
      </c>
      <c r="B31" s="9">
        <f>25.85+16.05</f>
        <v>41.900000000000006</v>
      </c>
      <c r="C31" s="18" t="s">
        <v>1</v>
      </c>
      <c r="D31" s="18">
        <v>700</v>
      </c>
      <c r="E31" s="9">
        <f t="shared" si="0"/>
        <v>29330.000000000004</v>
      </c>
    </row>
    <row r="32" spans="1:5" ht="13.5" thickBot="1">
      <c r="A32" s="17" t="s">
        <v>41</v>
      </c>
      <c r="B32" s="9">
        <f>25.85+16.05</f>
        <v>41.900000000000006</v>
      </c>
      <c r="C32" s="18" t="s">
        <v>1</v>
      </c>
      <c r="D32" s="18">
        <v>100</v>
      </c>
      <c r="E32" s="9">
        <f t="shared" si="0"/>
        <v>4190.000000000001</v>
      </c>
    </row>
    <row r="33" spans="1:5" ht="23.25" customHeight="1" thickBot="1">
      <c r="A33" s="7"/>
      <c r="B33" s="14"/>
      <c r="C33" s="7"/>
      <c r="D33" s="7"/>
      <c r="E33" s="9">
        <f>SUM(E23:E32)</f>
        <v>201052.7</v>
      </c>
    </row>
    <row r="34" spans="1:5" ht="13.5" customHeight="1">
      <c r="A34" s="7"/>
      <c r="B34" s="14"/>
      <c r="C34" s="7"/>
      <c r="D34" s="7"/>
      <c r="E34" s="6"/>
    </row>
    <row r="35" spans="1:5" ht="18">
      <c r="A35" s="28" t="s">
        <v>22</v>
      </c>
      <c r="B35" s="28"/>
      <c r="C35" s="28"/>
      <c r="D35" s="28"/>
      <c r="E35" s="28"/>
    </row>
    <row r="36" spans="1:5" ht="17.25" customHeight="1" thickBot="1">
      <c r="A36" s="7"/>
      <c r="B36" s="14"/>
      <c r="C36" s="7"/>
      <c r="D36" s="7"/>
      <c r="E36" s="7"/>
    </row>
    <row r="37" spans="1:5" ht="24" customHeight="1" thickBot="1">
      <c r="A37" s="13" t="s">
        <v>8</v>
      </c>
      <c r="B37" s="9" t="s">
        <v>3</v>
      </c>
      <c r="C37" s="16" t="s">
        <v>9</v>
      </c>
      <c r="D37" s="16" t="s">
        <v>5</v>
      </c>
      <c r="E37" s="9" t="s">
        <v>6</v>
      </c>
    </row>
    <row r="38" spans="1:5" ht="13.5" thickBot="1">
      <c r="A38" s="17" t="s">
        <v>48</v>
      </c>
      <c r="B38" s="9">
        <f>18.3+5.6+18.4+16.1+20.8+16.4+2.1</f>
        <v>97.69999999999999</v>
      </c>
      <c r="C38" s="18" t="s">
        <v>1</v>
      </c>
      <c r="D38" s="18">
        <v>40</v>
      </c>
      <c r="E38" s="9">
        <f aca="true" t="shared" si="1" ref="E38:E43">B38*D38</f>
        <v>3907.9999999999995</v>
      </c>
    </row>
    <row r="39" spans="1:5" ht="26.25" thickBot="1">
      <c r="A39" s="17" t="s">
        <v>64</v>
      </c>
      <c r="B39" s="9">
        <f>18.3+5.6+18.4+16.1+20.8+16.4+2.1</f>
        <v>97.69999999999999</v>
      </c>
      <c r="C39" s="18" t="s">
        <v>1</v>
      </c>
      <c r="D39" s="18">
        <v>200</v>
      </c>
      <c r="E39" s="9">
        <f t="shared" si="1"/>
        <v>19539.999999999996</v>
      </c>
    </row>
    <row r="40" spans="1:5" ht="13.5" thickBot="1">
      <c r="A40" s="17" t="s">
        <v>41</v>
      </c>
      <c r="B40" s="9">
        <f>5.6+16.4+20.8</f>
        <v>42.8</v>
      </c>
      <c r="C40" s="18" t="s">
        <v>1</v>
      </c>
      <c r="D40" s="18">
        <v>100</v>
      </c>
      <c r="E40" s="9">
        <f t="shared" si="1"/>
        <v>4280</v>
      </c>
    </row>
    <row r="41" spans="1:5" ht="13.5" thickBot="1">
      <c r="A41" s="17" t="s">
        <v>65</v>
      </c>
      <c r="B41" s="9">
        <f>5.6+16.4+20.8</f>
        <v>42.8</v>
      </c>
      <c r="C41" s="18" t="s">
        <v>1</v>
      </c>
      <c r="D41" s="18">
        <v>700</v>
      </c>
      <c r="E41" s="9">
        <f t="shared" si="1"/>
        <v>29959.999999999996</v>
      </c>
    </row>
    <row r="42" spans="1:5" ht="13.5" thickBot="1">
      <c r="A42" s="17" t="s">
        <v>52</v>
      </c>
      <c r="B42" s="9">
        <f>97-7-42.8</f>
        <v>47.2</v>
      </c>
      <c r="C42" s="18" t="s">
        <v>1</v>
      </c>
      <c r="D42" s="18">
        <v>40</v>
      </c>
      <c r="E42" s="9">
        <f t="shared" si="1"/>
        <v>1888</v>
      </c>
    </row>
    <row r="43" spans="1:5" ht="13.5" thickBot="1">
      <c r="A43" s="17" t="s">
        <v>23</v>
      </c>
      <c r="B43" s="9">
        <f>97-7-42.8</f>
        <v>47.2</v>
      </c>
      <c r="C43" s="18" t="s">
        <v>1</v>
      </c>
      <c r="D43" s="18">
        <v>260</v>
      </c>
      <c r="E43" s="9">
        <f t="shared" si="1"/>
        <v>12272</v>
      </c>
    </row>
    <row r="44" spans="1:5" ht="21.75" customHeight="1" thickBot="1">
      <c r="A44" s="7"/>
      <c r="B44" s="14"/>
      <c r="C44" s="7"/>
      <c r="D44" s="7"/>
      <c r="E44" s="9">
        <f>SUM(E38:E43)</f>
        <v>71848</v>
      </c>
    </row>
    <row r="45" spans="1:5" ht="12.75">
      <c r="A45" s="7"/>
      <c r="B45" s="14"/>
      <c r="C45" s="7"/>
      <c r="D45" s="7"/>
      <c r="E45" s="7"/>
    </row>
    <row r="46" spans="1:5" ht="18">
      <c r="A46" s="28" t="s">
        <v>24</v>
      </c>
      <c r="B46" s="28"/>
      <c r="C46" s="28"/>
      <c r="D46" s="28"/>
      <c r="E46" s="28"/>
    </row>
    <row r="47" spans="1:5" ht="13.5" thickBot="1">
      <c r="A47" s="7"/>
      <c r="B47" s="14"/>
      <c r="C47" s="7"/>
      <c r="D47" s="7"/>
      <c r="E47" s="7"/>
    </row>
    <row r="48" spans="1:5" ht="13.5" thickBot="1">
      <c r="A48" s="13" t="s">
        <v>8</v>
      </c>
      <c r="B48" s="9" t="s">
        <v>3</v>
      </c>
      <c r="C48" s="16" t="s">
        <v>9</v>
      </c>
      <c r="D48" s="16" t="s">
        <v>5</v>
      </c>
      <c r="E48" s="9" t="s">
        <v>6</v>
      </c>
    </row>
    <row r="49" spans="1:5" ht="26.25" thickBot="1">
      <c r="A49" s="17" t="s">
        <v>53</v>
      </c>
      <c r="B49" s="9">
        <v>7</v>
      </c>
      <c r="C49" s="18" t="s">
        <v>25</v>
      </c>
      <c r="D49" s="18">
        <v>1500</v>
      </c>
      <c r="E49" s="9">
        <f aca="true" t="shared" si="2" ref="E49:E57">B49*D49</f>
        <v>10500</v>
      </c>
    </row>
    <row r="50" spans="1:5" ht="26.25" thickBot="1">
      <c r="A50" s="17" t="s">
        <v>54</v>
      </c>
      <c r="B50" s="9">
        <v>1</v>
      </c>
      <c r="C50" s="18" t="s">
        <v>26</v>
      </c>
      <c r="D50" s="18">
        <v>1500</v>
      </c>
      <c r="E50" s="9">
        <f t="shared" si="2"/>
        <v>1500</v>
      </c>
    </row>
    <row r="51" spans="1:5" ht="13.5" thickBot="1">
      <c r="A51" s="17" t="s">
        <v>27</v>
      </c>
      <c r="B51" s="9">
        <v>7</v>
      </c>
      <c r="C51" s="18" t="s">
        <v>25</v>
      </c>
      <c r="D51" s="18">
        <v>1500</v>
      </c>
      <c r="E51" s="9">
        <f t="shared" si="2"/>
        <v>10500</v>
      </c>
    </row>
    <row r="52" spans="1:5" ht="13.5" thickBot="1">
      <c r="A52" s="17" t="s">
        <v>55</v>
      </c>
      <c r="B52" s="9">
        <v>1</v>
      </c>
      <c r="C52" s="18" t="s">
        <v>26</v>
      </c>
      <c r="D52" s="18">
        <v>500</v>
      </c>
      <c r="E52" s="9">
        <f t="shared" si="2"/>
        <v>500</v>
      </c>
    </row>
    <row r="53" spans="1:5" ht="13.5" thickBot="1">
      <c r="A53" s="17" t="s">
        <v>56</v>
      </c>
      <c r="B53" s="9">
        <v>1</v>
      </c>
      <c r="C53" s="18" t="s">
        <v>26</v>
      </c>
      <c r="D53" s="18">
        <v>1500</v>
      </c>
      <c r="E53" s="9">
        <f t="shared" si="2"/>
        <v>1500</v>
      </c>
    </row>
    <row r="54" spans="1:5" ht="13.5" thickBot="1">
      <c r="A54" s="17" t="s">
        <v>57</v>
      </c>
      <c r="B54" s="9">
        <v>1</v>
      </c>
      <c r="C54" s="18" t="s">
        <v>26</v>
      </c>
      <c r="D54" s="18">
        <v>2000</v>
      </c>
      <c r="E54" s="9">
        <f t="shared" si="2"/>
        <v>2000</v>
      </c>
    </row>
    <row r="55" spans="1:5" ht="13.5" thickBot="1">
      <c r="A55" s="17" t="s">
        <v>66</v>
      </c>
      <c r="B55" s="9">
        <v>1</v>
      </c>
      <c r="C55" s="18" t="s">
        <v>26</v>
      </c>
      <c r="D55" s="18">
        <v>1500</v>
      </c>
      <c r="E55" s="9">
        <f t="shared" si="2"/>
        <v>1500</v>
      </c>
    </row>
    <row r="56" spans="1:5" ht="13.5" thickBot="1">
      <c r="A56" s="17" t="s">
        <v>28</v>
      </c>
      <c r="B56" s="9">
        <v>1</v>
      </c>
      <c r="C56" s="18" t="s">
        <v>26</v>
      </c>
      <c r="D56" s="18">
        <v>900</v>
      </c>
      <c r="E56" s="9">
        <f t="shared" si="2"/>
        <v>900</v>
      </c>
    </row>
    <row r="57" spans="1:5" ht="13.5" thickBot="1">
      <c r="A57" s="17" t="s">
        <v>29</v>
      </c>
      <c r="B57" s="9">
        <v>1</v>
      </c>
      <c r="C57" s="18" t="s">
        <v>26</v>
      </c>
      <c r="D57" s="18">
        <v>500</v>
      </c>
      <c r="E57" s="9">
        <f t="shared" si="2"/>
        <v>500</v>
      </c>
    </row>
    <row r="58" spans="1:5" ht="21.75" customHeight="1" thickBot="1">
      <c r="A58" s="7"/>
      <c r="B58" s="14"/>
      <c r="C58" s="7"/>
      <c r="D58" s="7"/>
      <c r="E58" s="9">
        <f>SUM(E49:E57)</f>
        <v>29400</v>
      </c>
    </row>
    <row r="59" spans="1:5" ht="24" customHeight="1">
      <c r="A59" s="24"/>
      <c r="B59" s="14"/>
      <c r="C59" s="7"/>
      <c r="D59" s="7"/>
      <c r="E59" s="7"/>
    </row>
    <row r="60" spans="1:5" ht="15">
      <c r="A60" s="19"/>
      <c r="B60" s="14"/>
      <c r="C60" s="7"/>
      <c r="D60" s="7"/>
      <c r="E60" s="7"/>
    </row>
    <row r="61" spans="1:5" ht="18">
      <c r="A61" s="28" t="s">
        <v>30</v>
      </c>
      <c r="B61" s="28"/>
      <c r="C61" s="28"/>
      <c r="D61" s="28"/>
      <c r="E61" s="28"/>
    </row>
    <row r="62" spans="1:5" ht="13.5" thickBot="1">
      <c r="A62" s="7"/>
      <c r="B62" s="14"/>
      <c r="C62" s="7"/>
      <c r="D62" s="7"/>
      <c r="E62" s="7"/>
    </row>
    <row r="63" spans="1:5" ht="13.5" thickBot="1">
      <c r="A63" s="13" t="s">
        <v>8</v>
      </c>
      <c r="B63" s="9" t="s">
        <v>3</v>
      </c>
      <c r="C63" s="16" t="s">
        <v>9</v>
      </c>
      <c r="D63" s="16" t="s">
        <v>5</v>
      </c>
      <c r="E63" s="9" t="s">
        <v>6</v>
      </c>
    </row>
    <row r="64" spans="1:5" ht="26.25" thickBot="1">
      <c r="A64" s="20" t="s">
        <v>59</v>
      </c>
      <c r="B64" s="9">
        <v>18</v>
      </c>
      <c r="C64" s="16" t="s">
        <v>26</v>
      </c>
      <c r="D64" s="16">
        <v>300</v>
      </c>
      <c r="E64" s="9">
        <f aca="true" t="shared" si="3" ref="E64:E73">B64*D64</f>
        <v>5400</v>
      </c>
    </row>
    <row r="65" spans="1:5" ht="26.25" thickBot="1">
      <c r="A65" s="21" t="s">
        <v>60</v>
      </c>
      <c r="B65" s="9">
        <v>24</v>
      </c>
      <c r="C65" s="18" t="s">
        <v>10</v>
      </c>
      <c r="D65" s="18">
        <v>150</v>
      </c>
      <c r="E65" s="9">
        <f t="shared" si="3"/>
        <v>3600</v>
      </c>
    </row>
    <row r="66" spans="1:5" ht="26.25" thickBot="1">
      <c r="A66" s="21" t="s">
        <v>61</v>
      </c>
      <c r="B66" s="9">
        <v>112</v>
      </c>
      <c r="C66" s="18" t="s">
        <v>10</v>
      </c>
      <c r="D66" s="18">
        <v>80</v>
      </c>
      <c r="E66" s="9">
        <f t="shared" si="3"/>
        <v>8960</v>
      </c>
    </row>
    <row r="67" spans="1:5" ht="13.5" thickBot="1">
      <c r="A67" s="21" t="s">
        <v>31</v>
      </c>
      <c r="B67" s="9">
        <v>24</v>
      </c>
      <c r="C67" s="18" t="s">
        <v>10</v>
      </c>
      <c r="D67" s="18">
        <v>50</v>
      </c>
      <c r="E67" s="9">
        <f t="shared" si="3"/>
        <v>1200</v>
      </c>
    </row>
    <row r="68" spans="1:5" ht="26.25" thickBot="1">
      <c r="A68" s="21" t="s">
        <v>32</v>
      </c>
      <c r="B68" s="9">
        <v>54</v>
      </c>
      <c r="C68" s="18" t="s">
        <v>26</v>
      </c>
      <c r="D68" s="18">
        <v>150</v>
      </c>
      <c r="E68" s="9">
        <f t="shared" si="3"/>
        <v>8100</v>
      </c>
    </row>
    <row r="69" spans="1:5" ht="26.25" thickBot="1">
      <c r="A69" s="21" t="s">
        <v>33</v>
      </c>
      <c r="B69" s="9">
        <v>5</v>
      </c>
      <c r="C69" s="18" t="s">
        <v>26</v>
      </c>
      <c r="D69" s="18">
        <v>300</v>
      </c>
      <c r="E69" s="9">
        <f t="shared" si="3"/>
        <v>1500</v>
      </c>
    </row>
    <row r="70" spans="1:5" ht="26.25" thickBot="1">
      <c r="A70" s="21" t="s">
        <v>34</v>
      </c>
      <c r="B70" s="9">
        <v>5</v>
      </c>
      <c r="C70" s="18" t="s">
        <v>26</v>
      </c>
      <c r="D70" s="18">
        <v>350</v>
      </c>
      <c r="E70" s="9">
        <f t="shared" si="3"/>
        <v>1750</v>
      </c>
    </row>
    <row r="71" spans="1:5" ht="13.5" thickBot="1">
      <c r="A71" s="21" t="s">
        <v>35</v>
      </c>
      <c r="B71" s="9">
        <v>1</v>
      </c>
      <c r="C71" s="18" t="s">
        <v>26</v>
      </c>
      <c r="D71" s="18">
        <v>750</v>
      </c>
      <c r="E71" s="9">
        <f t="shared" si="3"/>
        <v>750</v>
      </c>
    </row>
    <row r="72" spans="1:5" ht="26.25" thickBot="1">
      <c r="A72" s="20" t="s">
        <v>50</v>
      </c>
      <c r="B72" s="9">
        <v>3</v>
      </c>
      <c r="C72" s="18" t="s">
        <v>26</v>
      </c>
      <c r="D72" s="18">
        <v>400</v>
      </c>
      <c r="E72" s="9">
        <f t="shared" si="3"/>
        <v>1200</v>
      </c>
    </row>
    <row r="73" spans="1:5" ht="13.5" thickBot="1">
      <c r="A73" s="21" t="s">
        <v>49</v>
      </c>
      <c r="B73" s="9">
        <v>5</v>
      </c>
      <c r="C73" s="18" t="s">
        <v>1</v>
      </c>
      <c r="D73" s="18">
        <v>500</v>
      </c>
      <c r="E73" s="9">
        <f t="shared" si="3"/>
        <v>2500</v>
      </c>
    </row>
    <row r="74" spans="1:5" ht="24" customHeight="1" thickBot="1">
      <c r="A74" s="7"/>
      <c r="B74" s="14"/>
      <c r="C74" s="7"/>
      <c r="D74" s="7"/>
      <c r="E74" s="9">
        <f>SUM(E64:E73)</f>
        <v>34960</v>
      </c>
    </row>
    <row r="75" spans="1:5" ht="12.75">
      <c r="A75" s="7"/>
      <c r="B75" s="14"/>
      <c r="C75" s="7"/>
      <c r="D75" s="7"/>
      <c r="E75" s="7"/>
    </row>
    <row r="76" spans="1:5" ht="18">
      <c r="A76" s="28" t="s">
        <v>36</v>
      </c>
      <c r="B76" s="28"/>
      <c r="C76" s="28"/>
      <c r="D76" s="28"/>
      <c r="E76" s="28"/>
    </row>
    <row r="77" spans="1:5" ht="13.5" thickBot="1">
      <c r="A77" s="7"/>
      <c r="B77" s="14"/>
      <c r="C77" s="7"/>
      <c r="D77" s="7"/>
      <c r="E77" s="7"/>
    </row>
    <row r="78" spans="1:5" ht="13.5" thickBot="1">
      <c r="A78" s="13" t="s">
        <v>8</v>
      </c>
      <c r="B78" s="9" t="s">
        <v>3</v>
      </c>
      <c r="C78" s="16" t="s">
        <v>9</v>
      </c>
      <c r="D78" s="16" t="s">
        <v>5</v>
      </c>
      <c r="E78" s="9" t="s">
        <v>6</v>
      </c>
    </row>
    <row r="79" spans="1:5" ht="13.5" thickBot="1">
      <c r="A79" s="17" t="s">
        <v>42</v>
      </c>
      <c r="B79" s="9">
        <v>2.75</v>
      </c>
      <c r="C79" s="18" t="s">
        <v>10</v>
      </c>
      <c r="D79" s="18">
        <v>750</v>
      </c>
      <c r="E79" s="9">
        <f>B79*D79</f>
        <v>2062.5</v>
      </c>
    </row>
    <row r="80" spans="1:5" ht="20.25" customHeight="1" thickBot="1">
      <c r="A80" s="7"/>
      <c r="B80" s="14"/>
      <c r="C80" s="7"/>
      <c r="D80" s="7"/>
      <c r="E80" s="9">
        <f>SUM(E79:E79)</f>
        <v>2062.5</v>
      </c>
    </row>
    <row r="81" spans="1:5" ht="12.75">
      <c r="A81" s="7"/>
      <c r="B81" s="14"/>
      <c r="C81" s="7"/>
      <c r="D81" s="7"/>
      <c r="E81" s="7"/>
    </row>
    <row r="82" spans="1:5" ht="18">
      <c r="A82" s="28" t="s">
        <v>37</v>
      </c>
      <c r="B82" s="28"/>
      <c r="C82" s="28"/>
      <c r="D82" s="28"/>
      <c r="E82" s="28"/>
    </row>
    <row r="83" spans="1:5" ht="13.5" thickBot="1">
      <c r="A83" s="7"/>
      <c r="B83" s="14"/>
      <c r="C83" s="7"/>
      <c r="D83" s="7"/>
      <c r="E83" s="7"/>
    </row>
    <row r="84" spans="1:5" ht="13.5" thickBot="1">
      <c r="A84" s="13" t="s">
        <v>8</v>
      </c>
      <c r="B84" s="9" t="s">
        <v>3</v>
      </c>
      <c r="C84" s="16" t="s">
        <v>9</v>
      </c>
      <c r="D84" s="16" t="s">
        <v>5</v>
      </c>
      <c r="E84" s="9" t="s">
        <v>6</v>
      </c>
    </row>
    <row r="85" spans="1:5" ht="26.25" thickBot="1">
      <c r="A85" s="17" t="s">
        <v>38</v>
      </c>
      <c r="B85" s="9">
        <f>1.76*4+1</f>
        <v>8.04</v>
      </c>
      <c r="C85" s="18" t="s">
        <v>10</v>
      </c>
      <c r="D85" s="18">
        <v>500</v>
      </c>
      <c r="E85" s="9">
        <f>B85*D85</f>
        <v>4019.9999999999995</v>
      </c>
    </row>
    <row r="86" spans="1:5" ht="26.25" thickBot="1">
      <c r="A86" s="17" t="s">
        <v>39</v>
      </c>
      <c r="B86" s="9">
        <f>1.77+1.77+1.76+1.77+1.77+1.6+1.15+1.76+1.76+1.76+1.76+0.8+1.76+1.76+1.76+5</f>
        <v>29.710000000000008</v>
      </c>
      <c r="C86" s="18" t="s">
        <v>10</v>
      </c>
      <c r="D86" s="18">
        <v>200</v>
      </c>
      <c r="E86" s="9">
        <f>B86*D86</f>
        <v>5942.000000000002</v>
      </c>
    </row>
    <row r="87" spans="1:5" ht="13.5" thickBot="1">
      <c r="A87" s="17" t="s">
        <v>58</v>
      </c>
      <c r="B87" s="9">
        <f>1.77+1.77+1.76+1.77+1.77+1.6+1.15+1.76+1.76+1.76+1.76+0.8+1.76+1.76+1.76+5</f>
        <v>29.710000000000008</v>
      </c>
      <c r="C87" s="18" t="s">
        <v>10</v>
      </c>
      <c r="D87" s="18">
        <v>150</v>
      </c>
      <c r="E87" s="9">
        <f>B87*D87</f>
        <v>4456.500000000001</v>
      </c>
    </row>
    <row r="88" spans="1:5" ht="24.75" customHeight="1" thickBot="1">
      <c r="A88" s="7"/>
      <c r="B88" s="14"/>
      <c r="C88" s="7"/>
      <c r="D88" s="7"/>
      <c r="E88" s="9">
        <f>SUM(E85:E87)</f>
        <v>14418.500000000004</v>
      </c>
    </row>
    <row r="89" spans="1:5" ht="13.5" thickBot="1">
      <c r="A89" s="7"/>
      <c r="B89" s="14"/>
      <c r="C89" s="7"/>
      <c r="D89" s="7"/>
      <c r="E89" s="7"/>
    </row>
    <row r="90" spans="1:5" ht="18.75" thickBot="1">
      <c r="A90" s="25" t="s">
        <v>40</v>
      </c>
      <c r="B90" s="25"/>
      <c r="C90" s="25"/>
      <c r="D90" s="26">
        <f>E8+E18+E33+E44+E58+E74+E80+E88</f>
        <v>405334.7</v>
      </c>
      <c r="E90" s="27"/>
    </row>
    <row r="92" ht="12.75">
      <c r="A92" s="3" t="s">
        <v>51</v>
      </c>
    </row>
  </sheetData>
  <sheetProtection/>
  <mergeCells count="12">
    <mergeCell ref="A2:E2"/>
    <mergeCell ref="A3:E3"/>
    <mergeCell ref="A76:E76"/>
    <mergeCell ref="A82:E82"/>
    <mergeCell ref="A90:C90"/>
    <mergeCell ref="D90:E90"/>
    <mergeCell ref="A4:E4"/>
    <mergeCell ref="A10:E10"/>
    <mergeCell ref="A20:E20"/>
    <mergeCell ref="A35:E35"/>
    <mergeCell ref="A46:E46"/>
    <mergeCell ref="A61:E61"/>
  </mergeCells>
  <printOptions/>
  <pageMargins left="0.75" right="0.75" top="0.5833333333333334" bottom="0.2604166666666667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2008-12-11T06:47:13Z</cp:lastPrinted>
  <dcterms:created xsi:type="dcterms:W3CDTF">1996-10-08T23:32:33Z</dcterms:created>
  <dcterms:modified xsi:type="dcterms:W3CDTF">2013-06-04T11:27:09Z</dcterms:modified>
  <cp:category/>
  <cp:version/>
  <cp:contentType/>
  <cp:contentStatus/>
</cp:coreProperties>
</file>